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32767" windowWidth="22104" windowHeight="9552" tabRatio="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<sst xmlns="http://schemas.openxmlformats.org/spreadsheetml/2006/main" count="76" uniqueCount="60">
  <si>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element</t>
  </si>
  <si>
    <t>avg mass</t>
  </si>
  <si>
    <t>amino acid</t>
  </si>
  <si>
    <t>code</t>
  </si>
  <si>
    <t>c</t>
  </si>
  <si>
    <t>h</t>
  </si>
  <si>
    <t>n</t>
  </si>
  <si>
    <t>o</t>
  </si>
  <si>
    <t>s</t>
  </si>
  <si>
    <t>se</t>
  </si>
  <si>
    <t>calculated avg mass</t>
  </si>
  <si>
    <t>calculated mono mass</t>
  </si>
  <si>
    <t>alanine</t>
  </si>
  <si>
    <t>A</t>
  </si>
  <si>
    <t>arginine</t>
  </si>
  <si>
    <t>R</t>
  </si>
  <si>
    <t>asparagine</t>
  </si>
  <si>
    <t>N</t>
  </si>
  <si>
    <t>aspartic acid</t>
  </si>
  <si>
    <t>D</t>
  </si>
  <si>
    <t>p</t>
  </si>
  <si>
    <t>cysteine</t>
  </si>
  <si>
    <t>C</t>
  </si>
  <si>
    <t>glutamic acid</t>
  </si>
  <si>
    <t>E</t>
  </si>
  <si>
    <t>glutamine</t>
  </si>
  <si>
    <t>Q</t>
  </si>
  <si>
    <t>mono mass</t>
  </si>
  <si>
    <t>glycine</t>
  </si>
  <si>
    <t>G</t>
  </si>
  <si>
    <t>histidine</t>
  </si>
  <si>
    <t>H</t>
  </si>
  <si>
    <t>isoleucine</t>
  </si>
  <si>
    <t>I</t>
  </si>
  <si>
    <t>leucine</t>
  </si>
  <si>
    <t>L</t>
  </si>
  <si>
    <t>lysing</t>
  </si>
  <si>
    <t>K</t>
  </si>
  <si>
    <t>methionine</t>
  </si>
  <si>
    <t>M</t>
  </si>
  <si>
    <t>phenylalanine</t>
  </si>
  <si>
    <t>F</t>
  </si>
  <si>
    <t>proline</t>
  </si>
  <si>
    <t>P</t>
  </si>
  <si>
    <t>serine</t>
  </si>
  <si>
    <t>S</t>
  </si>
  <si>
    <t>threonine</t>
  </si>
  <si>
    <t>T</t>
  </si>
  <si>
    <t>tryptophan</t>
  </si>
  <si>
    <t>W</t>
  </si>
  <si>
    <t>tyrosine</t>
  </si>
  <si>
    <t>Y</t>
  </si>
  <si>
    <t>valine</t>
  </si>
  <si>
    <t>V</t>
  </si>
  <si>
    <t>O</t>
  </si>
  <si>
    <t>selenocysteine</t>
  </si>
  <si>
    <t>U</t>
  </si>
  <si>
    <t>Reference:  http://www.unimod.org/masses.html</t>
  </si>
  <si>
    <t>pyrrolysine</t>
  </si>
  <si>
    <t>2020-09-17 Jimmy Eng, UW Proteomics Resource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</si>
</sst>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0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33" borderId="0" xfId="0" applyFont="1" applyFill="1" applyAlignment="1">
      <alignment horizontal="center" wrapText="1"/>
    </xf>
    <xf numFmtId="164" fontId="1" fillId="33" borderId="0" xfId="0" applyNumberFormat="1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wrapText="1"/>
    </xf>
    <xf numFmtId="165" fontId="1" fillId="33" borderId="0" xfId="0" applyNumberFormat="1" applyFont="1" applyFill="1" applyAlignment="1">
      <alignment horizontal="center" wrapText="1"/>
    </xf>
    <xf numFmtId="164" fontId="1" fillId="33" borderId="0" xfId="0" applyNumberFormat="1" applyFont="1" applyFill="1" applyAlignment="1">
      <alignment wrapText="1"/>
    </xf>
    <xf numFmtId="166" fontId="1" fillId="33" borderId="0" xfId="0" applyNumberFormat="1" applyFont="1" applyFill="1" applyAlignment="1">
      <alignment horizontal="center" wrapText="1"/>
    </xf>
    <xf numFmtId="164" fontId="1" fillId="0" borderId="0" xfId="0" applyNumberFormat="1" applyFont="1" applyAlignment="1">
      <alignment wrapText="1"/>
    </xf>
    <xf numFmtId="166" fontId="1" fillId="33" borderId="0" xfId="0" applyNumberFormat="1" applyFont="1" applyFill="1" applyAlignment="1">
      <alignment horizontal="right"/>
    </xf>
    <xf numFmtId="164" fontId="1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/>
    </xf>
    <xf numFmtId="166" fontId="1" fillId="33" borderId="0" xfId="0" applyNumberFormat="1" applyFont="1" applyFill="1" applyAlignment="1">
      <alignment horizontal="center"/>
    </xf>
    <xf numFmtId="164" fontId="1" fillId="3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mod.org/mass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26" sqref="B26"/>
    </sheetView>
  </sheetViews>
  <sheetFormatPr defaultColWidth="11.57421875" defaultRowHeight="12.75"/>
  <cols>
    <col min="1" max="1" width="10.00390625" style="1" customWidth="1"/>
    <col min="2" max="2" width="15.28125" style="2" customWidth="1"/>
    <col min="3" max="3" width="14.28125" style="2" customWidth="1"/>
    <col min="4" max="4" width="5.7109375" style="1" customWidth="1"/>
    <col min="5" max="9" width="3.57421875" style="3" customWidth="1"/>
    <col min="10" max="10" width="4.28125" style="3" customWidth="1"/>
    <col min="11" max="11" width="12.28125" style="4" customWidth="1"/>
    <col min="12" max="12" width="1.7109375" style="2" customWidth="1"/>
    <col min="13" max="13" width="14.7109375" style="5" customWidth="1"/>
    <col min="14" max="254" width="11.57421875" style="2" customWidth="1"/>
  </cols>
  <sheetData>
    <row r="1" spans="1:256" s="12" customFormat="1" ht="24.75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/>
      <c r="M1" s="11" t="s">
        <v>11</v>
      </c>
      <c r="IU1"/>
      <c r="IV1"/>
    </row>
    <row r="2" spans="1:13" ht="12.75">
      <c r="A2" s="1" t="s">
        <v>5</v>
      </c>
      <c r="B2" s="5">
        <v>1.00794</v>
      </c>
      <c r="C2" s="13" t="s">
        <v>12</v>
      </c>
      <c r="D2" s="14" t="s">
        <v>13</v>
      </c>
      <c r="E2" s="3">
        <v>3</v>
      </c>
      <c r="F2" s="3">
        <v>5</v>
      </c>
      <c r="G2" s="3">
        <v>1</v>
      </c>
      <c r="H2" s="3">
        <v>1</v>
      </c>
      <c r="I2" s="3">
        <v>0</v>
      </c>
      <c r="J2" s="3">
        <v>0</v>
      </c>
      <c r="K2" s="4">
        <f>E2*B3+F2*B2+G2*B4+H2*B5+I2*B7</f>
        <v>71.0779</v>
      </c>
      <c r="L2" s="15"/>
      <c r="M2" s="5">
        <f>E2*B11+F2*B10+G2*B12+H2*B13+I2*B15</f>
        <v>71.037113805</v>
      </c>
    </row>
    <row r="3" spans="1:13" ht="12.75">
      <c r="A3" s="1" t="s">
        <v>4</v>
      </c>
      <c r="B3" s="5">
        <v>12.0107</v>
      </c>
      <c r="C3" s="13" t="s">
        <v>14</v>
      </c>
      <c r="D3" s="14" t="s">
        <v>15</v>
      </c>
      <c r="E3" s="3">
        <v>6</v>
      </c>
      <c r="F3" s="3">
        <v>12</v>
      </c>
      <c r="G3" s="3">
        <v>4</v>
      </c>
      <c r="H3" s="3">
        <v>1</v>
      </c>
      <c r="I3" s="3">
        <v>0</v>
      </c>
      <c r="J3" s="3">
        <v>0</v>
      </c>
      <c r="K3" s="4">
        <f>E3*B3+F3*B2+G3*B4+H3*B5+I3*B7</f>
        <v>156.18568000000002</v>
      </c>
      <c r="L3" s="15"/>
      <c r="M3" s="5">
        <f>E3*B11+F3*B10+G3*B12+H3*B13+I3*B15</f>
        <v>156.10111105000001</v>
      </c>
    </row>
    <row r="4" spans="1:13" ht="12.75">
      <c r="A4" s="1" t="s">
        <v>6</v>
      </c>
      <c r="B4" s="5">
        <v>14.0067</v>
      </c>
      <c r="C4" s="13" t="s">
        <v>16</v>
      </c>
      <c r="D4" s="14" t="s">
        <v>17</v>
      </c>
      <c r="E4" s="3">
        <v>4</v>
      </c>
      <c r="F4" s="3">
        <v>6</v>
      </c>
      <c r="G4" s="3">
        <v>2</v>
      </c>
      <c r="H4" s="3">
        <v>2</v>
      </c>
      <c r="I4" s="3">
        <v>0</v>
      </c>
      <c r="J4" s="3">
        <v>0</v>
      </c>
      <c r="K4" s="4">
        <f>E4*B3+F4*B2+G4*B4+H4*B5+I4*B7</f>
        <v>114.10264000000001</v>
      </c>
      <c r="L4" s="15"/>
      <c r="M4" s="5">
        <f>E4*B11+F4*B10+G4*B12+H4*B13+I4*B15</f>
        <v>114.04292747</v>
      </c>
    </row>
    <row r="5" spans="1:13" ht="12.75">
      <c r="A5" s="1" t="s">
        <v>7</v>
      </c>
      <c r="B5" s="5">
        <v>15.9994</v>
      </c>
      <c r="C5" s="13" t="s">
        <v>18</v>
      </c>
      <c r="D5" s="14" t="s">
        <v>19</v>
      </c>
      <c r="E5" s="3">
        <v>4</v>
      </c>
      <c r="F5" s="3">
        <v>5</v>
      </c>
      <c r="G5" s="3">
        <v>1</v>
      </c>
      <c r="H5" s="3">
        <v>3</v>
      </c>
      <c r="I5" s="3">
        <v>0</v>
      </c>
      <c r="J5" s="3">
        <v>0</v>
      </c>
      <c r="K5" s="4">
        <f>E5*B3+F5*B2+G5*B4+H5*B5+I5*B7</f>
        <v>115.08739999999999</v>
      </c>
      <c r="L5" s="15"/>
      <c r="M5" s="5">
        <f>E5*B11+F5*B10+G5*B12+H5*B13+I5*B15</f>
        <v>115.02694306500001</v>
      </c>
    </row>
    <row r="6" spans="1:13" ht="12.75">
      <c r="A6" s="1" t="s">
        <v>20</v>
      </c>
      <c r="B6" s="5">
        <v>30.973761</v>
      </c>
      <c r="C6" s="13" t="s">
        <v>21</v>
      </c>
      <c r="D6" s="14" t="s">
        <v>22</v>
      </c>
      <c r="E6" s="3">
        <v>3</v>
      </c>
      <c r="F6" s="3">
        <v>5</v>
      </c>
      <c r="G6" s="3">
        <v>1</v>
      </c>
      <c r="H6" s="3">
        <v>1</v>
      </c>
      <c r="I6" s="3">
        <v>1</v>
      </c>
      <c r="J6" s="3">
        <v>0</v>
      </c>
      <c r="K6" s="4">
        <f>E6*B3+F6*B2+G6*B4+H6*B5+I6*B7</f>
        <v>103.1429</v>
      </c>
      <c r="L6" s="15"/>
      <c r="M6" s="5">
        <f>E6*B11+F6*B10+G6*B12+H6*B13+I6*B15</f>
        <v>103.00918450500001</v>
      </c>
    </row>
    <row r="7" spans="1:13" ht="12.75">
      <c r="A7" s="1" t="s">
        <v>8</v>
      </c>
      <c r="B7" s="5">
        <v>32.065</v>
      </c>
      <c r="C7" s="13" t="s">
        <v>23</v>
      </c>
      <c r="D7" s="14" t="s">
        <v>24</v>
      </c>
      <c r="E7" s="3">
        <v>5</v>
      </c>
      <c r="F7" s="3">
        <v>7</v>
      </c>
      <c r="G7" s="3">
        <v>1</v>
      </c>
      <c r="H7" s="3">
        <v>3</v>
      </c>
      <c r="I7" s="3">
        <v>0</v>
      </c>
      <c r="J7" s="3">
        <v>0</v>
      </c>
      <c r="K7" s="4">
        <f>E7*B3+F7*B2+G7*B4+H7*B5+I7*B7</f>
        <v>129.11398</v>
      </c>
      <c r="L7" s="15"/>
      <c r="M7" s="5">
        <f>E7*B11+F7*B10+G7*B12+H7*B13+I7*B15</f>
        <v>129.042593135</v>
      </c>
    </row>
    <row r="8" spans="1:13" ht="12.75">
      <c r="A8" s="1" t="s">
        <v>9</v>
      </c>
      <c r="B8" s="5">
        <v>78.96</v>
      </c>
      <c r="C8" s="13" t="s">
        <v>25</v>
      </c>
      <c r="D8" s="14" t="s">
        <v>26</v>
      </c>
      <c r="E8" s="3">
        <v>5</v>
      </c>
      <c r="F8" s="3">
        <v>8</v>
      </c>
      <c r="G8" s="3">
        <v>2</v>
      </c>
      <c r="H8" s="3">
        <v>2</v>
      </c>
      <c r="I8" s="3">
        <v>0</v>
      </c>
      <c r="J8" s="3">
        <v>0</v>
      </c>
      <c r="K8" s="4">
        <f>E8*B3+F8*B2+G8*B4+H8*B5+I8*B7</f>
        <v>128.12922</v>
      </c>
      <c r="L8" s="15"/>
      <c r="M8" s="5">
        <f>E8*B11+F8*B10+G8*B12+H8*B13+I8*B15</f>
        <v>128.05857754</v>
      </c>
    </row>
    <row r="9" spans="1:13" ht="12.75">
      <c r="A9" s="14" t="s">
        <v>0</v>
      </c>
      <c r="B9" s="16" t="s">
        <v>27</v>
      </c>
      <c r="C9" s="13" t="s">
        <v>28</v>
      </c>
      <c r="D9" s="14" t="s">
        <v>29</v>
      </c>
      <c r="E9" s="3">
        <v>2</v>
      </c>
      <c r="F9" s="3">
        <v>3</v>
      </c>
      <c r="G9" s="3">
        <v>1</v>
      </c>
      <c r="H9" s="3">
        <v>1</v>
      </c>
      <c r="I9" s="3">
        <v>0</v>
      </c>
      <c r="J9" s="3">
        <v>0</v>
      </c>
      <c r="K9" s="4">
        <f>E9*B3+F9*B2+G9*B4+H9*B5+I9*B7</f>
        <v>57.051320000000004</v>
      </c>
      <c r="L9" s="15"/>
      <c r="M9" s="5">
        <f>E9*B11+F9*B10+G9*B12+H9*B13+I9*B15</f>
        <v>57.021463735</v>
      </c>
    </row>
    <row r="10" spans="1:13" ht="12.75">
      <c r="A10" s="1" t="s">
        <v>5</v>
      </c>
      <c r="B10" s="5">
        <v>1.007825035</v>
      </c>
      <c r="C10" s="13" t="s">
        <v>30</v>
      </c>
      <c r="D10" s="14" t="s">
        <v>31</v>
      </c>
      <c r="E10" s="3">
        <v>6</v>
      </c>
      <c r="F10" s="3">
        <v>7</v>
      </c>
      <c r="G10" s="3">
        <v>3</v>
      </c>
      <c r="H10" s="3">
        <v>1</v>
      </c>
      <c r="I10" s="3">
        <v>0</v>
      </c>
      <c r="J10" s="3">
        <v>0</v>
      </c>
      <c r="K10" s="4">
        <f>E10*B3+F10*B2+G10*B4+H10*B5+I10*B7</f>
        <v>137.13928</v>
      </c>
      <c r="L10" s="15"/>
      <c r="M10" s="5">
        <f>E10*B11+F10*B10+G10*B12+H10*B13+I10*B15</f>
        <v>137.058911875</v>
      </c>
    </row>
    <row r="11" spans="1:13" ht="12.75">
      <c r="A11" s="1" t="s">
        <v>4</v>
      </c>
      <c r="B11" s="5">
        <v>12</v>
      </c>
      <c r="C11" s="13" t="s">
        <v>32</v>
      </c>
      <c r="D11" s="14" t="s">
        <v>33</v>
      </c>
      <c r="E11" s="3">
        <v>6</v>
      </c>
      <c r="F11" s="3">
        <v>11</v>
      </c>
      <c r="G11" s="3">
        <v>1</v>
      </c>
      <c r="H11" s="3">
        <v>1</v>
      </c>
      <c r="I11" s="3">
        <v>0</v>
      </c>
      <c r="J11" s="3">
        <v>0</v>
      </c>
      <c r="K11" s="4">
        <f>E11*B3+F11*B2+G11*B4+H11*B5+I11*B7</f>
        <v>113.15763999999999</v>
      </c>
      <c r="L11" s="15"/>
      <c r="M11" s="5">
        <f>E11*B11+F11*B10+G11*B12+H11*B13+I11*B15</f>
        <v>113.084064015</v>
      </c>
    </row>
    <row r="12" spans="1:13" ht="12.75">
      <c r="A12" s="1" t="s">
        <v>6</v>
      </c>
      <c r="B12" s="5">
        <v>14.003074</v>
      </c>
      <c r="C12" s="13" t="s">
        <v>34</v>
      </c>
      <c r="D12" s="14" t="s">
        <v>35</v>
      </c>
      <c r="E12" s="3">
        <v>6</v>
      </c>
      <c r="F12" s="3">
        <v>11</v>
      </c>
      <c r="G12" s="3">
        <v>1</v>
      </c>
      <c r="H12" s="3">
        <v>1</v>
      </c>
      <c r="I12" s="3">
        <v>0</v>
      </c>
      <c r="J12" s="3">
        <v>0</v>
      </c>
      <c r="K12" s="4">
        <f>E12*B3+F12*B2+G12*B4+H12*B5+I12*B7</f>
        <v>113.15763999999999</v>
      </c>
      <c r="L12" s="15"/>
      <c r="M12" s="5">
        <f>E12*B11+F12*B10+G12*B12+H12*B13+I12*B15</f>
        <v>113.084064015</v>
      </c>
    </row>
    <row r="13" spans="1:13" ht="12.75">
      <c r="A13" s="1" t="s">
        <v>7</v>
      </c>
      <c r="B13" s="5">
        <v>15.99491463</v>
      </c>
      <c r="C13" s="13" t="s">
        <v>36</v>
      </c>
      <c r="D13" s="14" t="s">
        <v>37</v>
      </c>
      <c r="E13" s="3">
        <v>6</v>
      </c>
      <c r="F13" s="3">
        <v>12</v>
      </c>
      <c r="G13" s="3">
        <v>2</v>
      </c>
      <c r="H13" s="3">
        <v>1</v>
      </c>
      <c r="I13" s="3">
        <v>0</v>
      </c>
      <c r="J13" s="3">
        <v>0</v>
      </c>
      <c r="K13" s="4">
        <f>E13*B3+F13*B2+G13*B4+H13*B5+I13*B7</f>
        <v>128.17228</v>
      </c>
      <c r="L13" s="15"/>
      <c r="M13" s="5">
        <f>E13*B11+F13*B10+G13*B12+H13*B13+I13*B15</f>
        <v>128.09496305</v>
      </c>
    </row>
    <row r="14" spans="1:13" ht="12.75">
      <c r="A14" s="1" t="s">
        <v>20</v>
      </c>
      <c r="B14" s="5">
        <v>30.973762</v>
      </c>
      <c r="C14" s="13" t="s">
        <v>38</v>
      </c>
      <c r="D14" s="14" t="s">
        <v>39</v>
      </c>
      <c r="E14" s="3">
        <v>5</v>
      </c>
      <c r="F14" s="3">
        <v>9</v>
      </c>
      <c r="G14" s="3">
        <v>1</v>
      </c>
      <c r="H14" s="3">
        <v>1</v>
      </c>
      <c r="I14" s="3">
        <v>1</v>
      </c>
      <c r="J14" s="3">
        <v>0</v>
      </c>
      <c r="K14" s="4">
        <f>E14*B3+F14*B2+G14*B4+H14*B5+I14*B7</f>
        <v>131.19606</v>
      </c>
      <c r="L14" s="15"/>
      <c r="M14" s="5">
        <f>E14*B11+F14*B10+G14*B12+H14*B13+I14*B15</f>
        <v>131.040484645</v>
      </c>
    </row>
    <row r="15" spans="1:13" ht="12.75">
      <c r="A15" s="1" t="s">
        <v>8</v>
      </c>
      <c r="B15" s="5">
        <v>31.9720707</v>
      </c>
      <c r="C15" s="13" t="s">
        <v>40</v>
      </c>
      <c r="D15" s="14" t="s">
        <v>41</v>
      </c>
      <c r="E15" s="3">
        <v>9</v>
      </c>
      <c r="F15" s="3">
        <v>9</v>
      </c>
      <c r="G15" s="3">
        <v>1</v>
      </c>
      <c r="H15" s="3">
        <v>1</v>
      </c>
      <c r="I15" s="3">
        <v>0</v>
      </c>
      <c r="J15" s="3">
        <v>0</v>
      </c>
      <c r="K15" s="4">
        <f>E15*B3+F15*B2+G15*B4+H15*B5+I15*B7</f>
        <v>147.17386000000002</v>
      </c>
      <c r="L15" s="15"/>
      <c r="M15" s="5">
        <f>E15*B11+F15*B10+G15*B12+H15*B13+I15*B15</f>
        <v>147.068413945</v>
      </c>
    </row>
    <row r="16" spans="1:13" ht="12.75">
      <c r="A16" s="1" t="s">
        <v>9</v>
      </c>
      <c r="B16" s="2">
        <v>79.9165196</v>
      </c>
      <c r="C16" s="17" t="s">
        <v>42</v>
      </c>
      <c r="D16" s="14" t="s">
        <v>43</v>
      </c>
      <c r="E16" s="3">
        <v>5</v>
      </c>
      <c r="F16" s="3">
        <v>7</v>
      </c>
      <c r="G16" s="3">
        <v>1</v>
      </c>
      <c r="H16" s="3">
        <v>1</v>
      </c>
      <c r="I16" s="3">
        <v>0</v>
      </c>
      <c r="J16" s="3">
        <v>0</v>
      </c>
      <c r="K16" s="4">
        <f>E16*B3+F16*B2+G16*B4+H16*B5+I16*B7</f>
        <v>97.11518</v>
      </c>
      <c r="L16" s="15"/>
      <c r="M16" s="5">
        <f>E16*B11+F16*B10+G16*B12+H16*B13+I16*B15</f>
        <v>97.052763875</v>
      </c>
    </row>
    <row r="17" spans="3:13" ht="12.75">
      <c r="C17" s="17" t="s">
        <v>44</v>
      </c>
      <c r="D17" s="14" t="s">
        <v>45</v>
      </c>
      <c r="E17" s="3">
        <v>3</v>
      </c>
      <c r="F17" s="3">
        <v>5</v>
      </c>
      <c r="G17" s="3">
        <v>1</v>
      </c>
      <c r="H17" s="3">
        <v>2</v>
      </c>
      <c r="I17" s="3">
        <v>0</v>
      </c>
      <c r="J17" s="3">
        <v>0</v>
      </c>
      <c r="K17" s="4">
        <f>E17*B3+F17*B2+G17*B4+H17*B5+I17*B7</f>
        <v>87.0773</v>
      </c>
      <c r="L17" s="15"/>
      <c r="M17" s="5">
        <f>E17*B11+F17*B10+G17*B12+H17*B13+I17*B15</f>
        <v>87.032028435</v>
      </c>
    </row>
    <row r="18" spans="3:13" ht="12.75">
      <c r="C18" s="17" t="s">
        <v>46</v>
      </c>
      <c r="D18" s="14" t="s">
        <v>47</v>
      </c>
      <c r="E18" s="3">
        <v>4</v>
      </c>
      <c r="F18" s="3">
        <v>7</v>
      </c>
      <c r="G18" s="3">
        <v>1</v>
      </c>
      <c r="H18" s="3">
        <v>2</v>
      </c>
      <c r="I18" s="3">
        <v>0</v>
      </c>
      <c r="J18" s="3">
        <v>0</v>
      </c>
      <c r="K18" s="4">
        <f>E18*B3+F18*B2+G18*B4+H18*B5+I18*B7</f>
        <v>101.10388</v>
      </c>
      <c r="L18" s="15"/>
      <c r="M18" s="5">
        <f>E18*B11+F18*B10+G18*B12+H18*B13+I18*B15</f>
        <v>101.047678505</v>
      </c>
    </row>
    <row r="19" spans="3:13" ht="12.75">
      <c r="C19" s="17" t="s">
        <v>48</v>
      </c>
      <c r="D19" s="14" t="s">
        <v>49</v>
      </c>
      <c r="E19" s="3">
        <v>11</v>
      </c>
      <c r="F19" s="3">
        <v>10</v>
      </c>
      <c r="G19" s="3">
        <v>2</v>
      </c>
      <c r="H19" s="3">
        <v>1</v>
      </c>
      <c r="I19" s="3">
        <v>0</v>
      </c>
      <c r="J19" s="3">
        <v>0</v>
      </c>
      <c r="K19" s="4">
        <f>E19*B3+F19*B2+G19*B4+H19*B5+I19*B7</f>
        <v>186.2099</v>
      </c>
      <c r="L19" s="15"/>
      <c r="M19" s="5">
        <f>E19*B11+F19*B10+G19*B12+H19*B13+I19*B15</f>
        <v>186.07931298</v>
      </c>
    </row>
    <row r="20" spans="3:13" ht="12.75">
      <c r="C20" s="17" t="s">
        <v>50</v>
      </c>
      <c r="D20" s="14" t="s">
        <v>51</v>
      </c>
      <c r="E20" s="3">
        <v>9</v>
      </c>
      <c r="F20" s="3">
        <v>9</v>
      </c>
      <c r="G20" s="3">
        <v>1</v>
      </c>
      <c r="H20" s="3">
        <v>2</v>
      </c>
      <c r="I20" s="3">
        <v>0</v>
      </c>
      <c r="J20" s="3">
        <v>0</v>
      </c>
      <c r="K20" s="4">
        <f>E20*B3+F20*B2+G20*B4+H20*B5+I20*B7</f>
        <v>163.17326</v>
      </c>
      <c r="L20" s="15"/>
      <c r="M20" s="5">
        <f>E20*B11+F20*B10+G20*B12+H20*B13+I20*B15</f>
        <v>163.06332857499999</v>
      </c>
    </row>
    <row r="21" spans="3:13" ht="12.75">
      <c r="C21" s="17" t="s">
        <v>52</v>
      </c>
      <c r="D21" s="14" t="s">
        <v>53</v>
      </c>
      <c r="E21" s="3">
        <v>5</v>
      </c>
      <c r="F21" s="3">
        <v>9</v>
      </c>
      <c r="G21" s="3">
        <v>1</v>
      </c>
      <c r="H21" s="3">
        <v>1</v>
      </c>
      <c r="I21" s="3">
        <v>0</v>
      </c>
      <c r="J21" s="3">
        <v>0</v>
      </c>
      <c r="K21" s="4">
        <f>E21*B3+F21*B2+G21*B4+H21*B5+I21*B7</f>
        <v>99.13105999999999</v>
      </c>
      <c r="L21" s="15"/>
      <c r="M21" s="5">
        <f>E21*B11+F21*B10+G21*B12+H21*B13+I21*B15</f>
        <v>99.06841394499999</v>
      </c>
    </row>
    <row r="22" spans="3:13" ht="12.75">
      <c r="C22" s="17" t="s">
        <v>58</v>
      </c>
      <c r="D22" s="14" t="s">
        <v>54</v>
      </c>
      <c r="E22" s="3">
        <v>12</v>
      </c>
      <c r="F22" s="3">
        <v>19</v>
      </c>
      <c r="G22" s="3">
        <v>3</v>
      </c>
      <c r="H22" s="3">
        <v>2</v>
      </c>
      <c r="I22" s="3">
        <v>0</v>
      </c>
      <c r="J22" s="3">
        <v>0</v>
      </c>
      <c r="K22" s="4">
        <f>E22*B3+F22*B2+G22*B4+H22*B5+I22*B7</f>
        <v>237.29815999999997</v>
      </c>
      <c r="L22" s="15"/>
      <c r="M22" s="5">
        <f>E22*B11+F22*B10+G22*B12+H22*B13+I22*B15</f>
        <v>237.14772692499997</v>
      </c>
    </row>
    <row r="23" spans="3:13" ht="12.75">
      <c r="C23" s="13" t="s">
        <v>21</v>
      </c>
      <c r="D23" s="14" t="s">
        <v>22</v>
      </c>
      <c r="E23" s="3">
        <v>3</v>
      </c>
      <c r="F23" s="3">
        <v>5</v>
      </c>
      <c r="G23" s="3">
        <v>1</v>
      </c>
      <c r="H23" s="3">
        <v>1</v>
      </c>
      <c r="I23" s="3">
        <v>1</v>
      </c>
      <c r="J23" s="3">
        <v>0</v>
      </c>
      <c r="K23" s="4">
        <f>E23*B3+F23*B2+G23*B4+H23*B5+I23*B7+J23*B8</f>
        <v>103.1429</v>
      </c>
      <c r="L23" s="15"/>
      <c r="M23" s="5">
        <f>E23*B11+F23*B10+G23*B12+H23*B13+I23*B15+J23*B16</f>
        <v>103.00918450500001</v>
      </c>
    </row>
    <row r="24" spans="3:13" ht="12.75">
      <c r="C24" s="13" t="s">
        <v>55</v>
      </c>
      <c r="D24" s="14" t="s">
        <v>56</v>
      </c>
      <c r="E24" s="3">
        <v>3</v>
      </c>
      <c r="F24" s="3">
        <v>5</v>
      </c>
      <c r="G24" s="3">
        <v>1</v>
      </c>
      <c r="H24" s="3">
        <v>1</v>
      </c>
      <c r="I24" s="3">
        <v>0</v>
      </c>
      <c r="J24" s="3">
        <v>1</v>
      </c>
      <c r="K24" s="4">
        <f>E24*B3+F24*B2+G24*B4+H24*B5+I24*B7+J24*B8</f>
        <v>150.03789999999998</v>
      </c>
      <c r="L24" s="15"/>
      <c r="M24" s="5">
        <f>E24*B11+F24*B10+G24*B12+H24*B13+I24*B15+J24*B16</f>
        <v>150.953633405</v>
      </c>
    </row>
    <row r="26" ht="12.75">
      <c r="A26" s="18" t="s">
        <v>57</v>
      </c>
    </row>
    <row r="27" ht="12.75">
      <c r="A27" s="19" t="s">
        <v>59</v>
      </c>
    </row>
  </sheetData>
  <sheetProtection selectLockedCells="1" selectUnlockedCells="1"/>
  <hyperlinks>
    <hyperlink ref="A26" r:id="rId1" display="Reference:  http://www.unimod.org/masses.htm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2020-09-17T20:12:29Z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